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<sst xmlns="http://schemas.openxmlformats.org/spreadsheetml/2006/main" count="117" uniqueCount="50">
  <si>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</si>
  <si>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</si>
  <si>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</si>
  <si>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</si>
  <si>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</si>
  <si>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</si>
  <si>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</si>
  <si>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</si>
  <si>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</si>
  <si>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</si>
  <si>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</si>
  <si>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</si>
  <si>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</si>
  <si>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</si>
  <si>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</si>
  <si>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</si>
  <si>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</si>
  <si>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</si>
  <si>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</si>
  <si>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</si>
  <si>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</si>
  <si>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</si>
  <si>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</si>
  <si>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</si>
  <si>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</si>
  <si>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</si>
  <si>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</si>
  <si>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</si>
  <si>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</si>
  <si>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</si>
  <si>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</si>
  <si>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</si>
  <si>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</si>
  <si>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</si>
  <si>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</si>
  <si>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</si>
  <si>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</si>
  <si>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</si>
  <si>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</si>
  <si>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</si>
  <si>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</si>
  <si>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</si>
  <si>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</si>
  <si>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</si>
  <si>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</si>
  <si>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</si>
  <si>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</si>
  <si>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</si>
  <si>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</si>
  <si>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September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</si>
</sst>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612886</c:v>
                </c:pt>
                <c:pt idx="1">
                  <c:v>136358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749244</c:v>
                </c:pt>
                <c:pt idx="1">
                  <c:v>5200</c:v>
                </c:pt>
                <c:pt idx="2">
                  <c:v>496</c:v>
                </c:pt>
                <c:pt idx="3">
                  <c:v>3220</c:v>
                </c:pt>
                <c:pt idx="4">
                  <c:v>72190</c:v>
                </c:pt>
                <c:pt idx="5">
                  <c:v>1519</c:v>
                </c:pt>
                <c:pt idx="6">
                  <c:v>2282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170047265104</c:v>
                </c:pt>
                <c:pt idx="1">
                  <c:v>10558699830</c:v>
                </c:pt>
                <c:pt idx="2">
                  <c:v>873710576</c:v>
                </c:pt>
                <c:pt idx="3">
                  <c:v>2572722700</c:v>
                </c:pt>
                <c:pt idx="4">
                  <c:v>277546354906</c:v>
                </c:pt>
                <c:pt idx="5">
                  <c:v>18747755000</c:v>
                </c:pt>
                <c:pt idx="6">
                  <c:v>8534771417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140994200577</c:v>
                </c:pt>
                <c:pt idx="1">
                  <c:v>29053064527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226958.46093395475</c:v>
                </c:pt>
                <c:pt idx="1">
                  <c:v>174358.76325066175</c:v>
                </c:pt>
                <c:pt idx="2">
                  <c:v>251617.3823408906</c:v>
                </c:pt>
                <c:pt idx="3">
                  <c:v>195873.40723106184</c:v>
                </c:pt>
                <c:pt idx="4">
                  <c:v>431835.1726192452</c:v>
                </c:pt>
              </c:numCache>
            </c:numRef>
          </c:val>
        </c:ser>
        <c:axId val="66186116"/>
        <c:axId val="58804133"/>
      </c:barChart>
      <c:catAx>
        <c:axId val="6618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186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12342169.190256748</c:v>
                </c:pt>
                <c:pt idx="1">
                  <c:v>6394333.333333333</c:v>
                </c:pt>
                <c:pt idx="2">
                  <c:v>12401489.361702127</c:v>
                </c:pt>
                <c:pt idx="3">
                  <c:v>12970760.963026656</c:v>
                </c:pt>
                <c:pt idx="4">
                  <c:v>10459956.011730205</c:v>
                </c:pt>
              </c:numCache>
            </c:numRef>
          </c:val>
        </c:ser>
        <c:axId val="59475150"/>
        <c:axId val="65514303"/>
      </c:barChart>
      <c:catAx>
        <c:axId val="5947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514303"/>
        <c:crosses val="autoZero"/>
        <c:auto val="1"/>
        <c:lblOffset val="100"/>
        <c:noMultiLvlLbl val="0"/>
      </c:catAx>
      <c:valAx>
        <c:axId val="65514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475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2030519.1980769231</c:v>
                </c:pt>
                <c:pt idx="1">
                  <c:v>484645.4986244842</c:v>
                </c:pt>
                <c:pt idx="2">
                  <c:v>2630545.989054992</c:v>
                </c:pt>
                <c:pt idx="3">
                  <c:v>2086787.6513157894</c:v>
                </c:pt>
                <c:pt idx="4">
                  <c:v>5763536.267148014</c:v>
                </c:pt>
              </c:numCache>
            </c:numRef>
          </c:val>
        </c:ser>
        <c:axId val="52757816"/>
        <c:axId val="5058297"/>
      </c:barChart>
      <c:cat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58297"/>
        <c:crosses val="autoZero"/>
        <c:auto val="1"/>
        <c:lblOffset val="100"/>
        <c:noMultiLvlLbl val="0"/>
      </c:catAx>
      <c:valAx>
        <c:axId val="505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757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1761513.2580645161</c:v>
                </c:pt>
                <c:pt idx="1">
                  <c:v>301182.9166666667</c:v>
                </c:pt>
                <c:pt idx="2">
                  <c:v>2227576.1329787234</c:v>
                </c:pt>
                <c:pt idx="3">
                  <c:v>1553227.3704735376</c:v>
                </c:pt>
                <c:pt idx="4">
                  <c:v>16468235.294117646</c:v>
                </c:pt>
              </c:numCache>
            </c:numRef>
          </c:val>
        </c:ser>
        <c:axId val="45524674"/>
        <c:axId val="7068883"/>
      </c:barChart>
      <c:catAx>
        <c:axId val="455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068883"/>
        <c:crosses val="autoZero"/>
        <c:auto val="1"/>
        <c:lblOffset val="100"/>
        <c:noMultiLvlLbl val="0"/>
      </c:catAx>
      <c:valAx>
        <c:axId val="7068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524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798982.2049689441</c:v>
                </c:pt>
                <c:pt idx="1">
                  <c:v>211695.60047562426</c:v>
                </c:pt>
                <c:pt idx="2">
                  <c:v>1006593.8209331651</c:v>
                </c:pt>
                <c:pt idx="3">
                  <c:v>1113504.3347381095</c:v>
                </c:pt>
                <c:pt idx="4">
                  <c:v>759270.1949860724</c:v>
                </c:pt>
              </c:numCache>
            </c:numRef>
          </c:val>
        </c:ser>
        <c:axId val="63619948"/>
        <c:axId val="35708621"/>
      </c:barChart>
      <c:catAx>
        <c:axId val="6361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708621"/>
        <c:crosses val="autoZero"/>
        <c:auto val="1"/>
        <c:lblOffset val="100"/>
        <c:noMultiLvlLbl val="0"/>
      </c:catAx>
      <c:valAx>
        <c:axId val="3570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619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3844664.841473888</c:v>
                </c:pt>
                <c:pt idx="1">
                  <c:v>794532.6528840191</c:v>
                </c:pt>
                <c:pt idx="2">
                  <c:v>4316655.67249984</c:v>
                </c:pt>
                <c:pt idx="3">
                  <c:v>4918211.042917492</c:v>
                </c:pt>
                <c:pt idx="4">
                  <c:v>3866771.5725389323</c:v>
                </c:pt>
              </c:numCache>
            </c:numRef>
          </c:val>
        </c:ser>
        <c:axId val="52942134"/>
        <c:axId val="6717159"/>
      </c:barChart>
      <c:catAx>
        <c:axId val="5294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717159"/>
        <c:crosses val="autoZero"/>
        <c:auto val="1"/>
        <c:lblOffset val="100"/>
        <c:noMultiLvlLbl val="0"/>
      </c:catAx>
      <c:valAx>
        <c:axId val="67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942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93776</c:v>
                </c:pt>
                <c:pt idx="1">
                  <c:v>1271</c:v>
                </c:pt>
                <c:pt idx="2">
                  <c:v>166</c:v>
                </c:pt>
                <c:pt idx="3">
                  <c:v>302</c:v>
                </c:pt>
                <c:pt idx="4">
                  <c:v>8441</c:v>
                </c:pt>
                <c:pt idx="5">
                  <c:v>892</c:v>
                </c:pt>
                <c:pt idx="6">
                  <c:v>600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ad17044-4431-4020-b7d8-f7869502e71c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$170.05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157ea57-9daf-4046-afcd-07f5fdb5068c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749,244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ebce961-9acf-4082-8404-a42458df832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834,151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84c5e23-7223-492a-bc7e-247a52aac89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$488,881,279,533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19fae29-1b24-4c71-a9bf-fd1e55eb134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105,448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28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612886</v>
      </c>
      <c r="C6" s="7">
        <f>B6/B$9</f>
        <v>0.8180058832636631</v>
      </c>
      <c r="D6" s="14">
        <v>140994200577</v>
      </c>
      <c r="E6" s="7">
        <f>D6/D$9</f>
        <v>0.829147122658919</v>
      </c>
    </row>
    <row r="7" spans="1:5" ht="12.75">
      <c r="A7" s="1" t="s">
        <v>30</v>
      </c>
      <c r="B7" s="6">
        <v>136358</v>
      </c>
      <c r="C7" s="7">
        <f>B7/B$9</f>
        <v>0.1819941167363369</v>
      </c>
      <c r="D7" s="14">
        <v>29053064527</v>
      </c>
      <c r="E7" s="7">
        <f>D7/D$9</f>
        <v>0.17085287734108104</v>
      </c>
    </row>
    <row r="9" spans="1:7" ht="12.75">
      <c r="A9" s="9" t="s">
        <v>12</v>
      </c>
      <c r="B9" s="10">
        <f>SUM(B6:B7)</f>
        <v>749244</v>
      </c>
      <c r="C9" s="29">
        <f>SUM(C6:C7)</f>
        <v>1</v>
      </c>
      <c r="D9" s="15">
        <f>SUM(D6:D7)</f>
        <v>170047265104</v>
      </c>
      <c r="E9" s="29">
        <f>SUM(E6:E7)</f>
        <v>1</v>
      </c>
      <c r="G9" s="54">
        <f>+D9/1000000000</f>
        <v>170.047265104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6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93776</v>
      </c>
      <c r="C5" s="7">
        <f>B5/B$13</f>
        <v>0.8893103709885442</v>
      </c>
      <c r="D5" s="6">
        <v>749244</v>
      </c>
      <c r="E5" s="7">
        <f>D5/D$13</f>
        <v>0.8982114749008273</v>
      </c>
      <c r="F5" s="14">
        <v>170047265104</v>
      </c>
      <c r="G5" s="7">
        <f>F5/F$13</f>
        <v>0.34782936517110313</v>
      </c>
      <c r="H5" s="14">
        <f>IF(D5=0,"-",+F5/D5)</f>
        <v>226958.46093395475</v>
      </c>
      <c r="I5" s="25"/>
    </row>
    <row r="6" spans="1:8" ht="12.75">
      <c r="A6" s="51" t="s">
        <v>6</v>
      </c>
      <c r="B6" s="6">
        <v>1271</v>
      </c>
      <c r="C6" s="7">
        <f aca="true" t="shared" si="0" ref="C6:C11">B6/B$13</f>
        <v>0.012053334344890372</v>
      </c>
      <c r="D6" s="6">
        <v>5200</v>
      </c>
      <c r="E6" s="7">
        <f aca="true" t="shared" si="1" ref="E6:E11">D6/D$13</f>
        <v>0.006233883313692605</v>
      </c>
      <c r="F6" s="14">
        <v>10558699830</v>
      </c>
      <c r="G6" s="7">
        <f aca="true" t="shared" si="2" ref="G6:G11">F6/F$13</f>
        <v>0.0215976767203811</v>
      </c>
      <c r="H6" s="14">
        <f aca="true" t="shared" si="3" ref="H6:H11">IF(D6=0,"-",+F6/D6)</f>
        <v>2030519.1980769231</v>
      </c>
    </row>
    <row r="7" spans="1:8" ht="12.75">
      <c r="A7" s="51" t="s">
        <v>7</v>
      </c>
      <c r="B7" s="6">
        <v>166</v>
      </c>
      <c r="C7" s="7">
        <f t="shared" si="0"/>
        <v>0.0015742356422122753</v>
      </c>
      <c r="D7" s="6">
        <v>496</v>
      </c>
      <c r="E7" s="7">
        <f t="shared" si="1"/>
        <v>0.0005946165622291408</v>
      </c>
      <c r="F7" s="14">
        <v>873710576</v>
      </c>
      <c r="G7" s="7">
        <f t="shared" si="2"/>
        <v>0.001787163085554442</v>
      </c>
      <c r="H7" s="14">
        <f t="shared" si="3"/>
        <v>1761513.2580645161</v>
      </c>
    </row>
    <row r="8" spans="1:8" ht="12.75">
      <c r="A8" s="51" t="s">
        <v>8</v>
      </c>
      <c r="B8" s="6">
        <v>302</v>
      </c>
      <c r="C8" s="7">
        <f t="shared" si="0"/>
        <v>0.0028639708671572717</v>
      </c>
      <c r="D8" s="6">
        <v>3220</v>
      </c>
      <c r="E8" s="7">
        <f t="shared" si="1"/>
        <v>0.0038602123596327286</v>
      </c>
      <c r="F8" s="14">
        <v>2572722700</v>
      </c>
      <c r="G8" s="7">
        <f t="shared" si="2"/>
        <v>0.005262469249093713</v>
      </c>
      <c r="H8" s="14">
        <f t="shared" si="3"/>
        <v>798982.2049689441</v>
      </c>
    </row>
    <row r="9" spans="1:8" ht="12.75">
      <c r="A9" s="51" t="s">
        <v>9</v>
      </c>
      <c r="B9" s="6">
        <v>8441</v>
      </c>
      <c r="C9" s="7">
        <f t="shared" si="0"/>
        <v>0.08004893407176997</v>
      </c>
      <c r="D9" s="6">
        <v>72190</v>
      </c>
      <c r="E9" s="7">
        <f t="shared" si="1"/>
        <v>0.08654308392605176</v>
      </c>
      <c r="F9" s="14">
        <v>277546354906</v>
      </c>
      <c r="G9" s="7">
        <f t="shared" si="2"/>
        <v>0.5677172895045685</v>
      </c>
      <c r="H9" s="14">
        <f t="shared" si="3"/>
        <v>3844664.841473888</v>
      </c>
    </row>
    <row r="10" spans="1:8" ht="12.75">
      <c r="A10" s="51" t="s">
        <v>10</v>
      </c>
      <c r="B10" s="6">
        <v>892</v>
      </c>
      <c r="C10" s="7">
        <f t="shared" si="0"/>
        <v>0.008459145740080418</v>
      </c>
      <c r="D10" s="6">
        <v>1519</v>
      </c>
      <c r="E10" s="7">
        <f t="shared" si="1"/>
        <v>0.0018210132218267436</v>
      </c>
      <c r="F10" s="14">
        <v>18747755000</v>
      </c>
      <c r="G10" s="7">
        <f t="shared" si="2"/>
        <v>0.03834827755709657</v>
      </c>
      <c r="H10" s="14">
        <f t="shared" si="3"/>
        <v>12342169.190256748</v>
      </c>
    </row>
    <row r="11" spans="1:8" ht="12.75">
      <c r="A11" s="51" t="s">
        <v>11</v>
      </c>
      <c r="B11" s="6">
        <v>600</v>
      </c>
      <c r="C11" s="7">
        <f t="shared" si="0"/>
        <v>0.005690008345345573</v>
      </c>
      <c r="D11" s="6">
        <v>2282</v>
      </c>
      <c r="E11" s="7">
        <f t="shared" si="1"/>
        <v>0.0027357157157397163</v>
      </c>
      <c r="F11" s="14">
        <v>8534771417</v>
      </c>
      <c r="G11" s="7">
        <f t="shared" si="2"/>
        <v>0.01745775871220263</v>
      </c>
      <c r="H11" s="14">
        <f t="shared" si="3"/>
        <v>3740040.060035057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105448</v>
      </c>
      <c r="C13" s="11">
        <f t="shared" si="4"/>
        <v>1</v>
      </c>
      <c r="D13" s="10">
        <f t="shared" si="4"/>
        <v>834151</v>
      </c>
      <c r="E13" s="12">
        <f t="shared" si="4"/>
        <v>0.9999999999999999</v>
      </c>
      <c r="F13" s="15">
        <f t="shared" si="4"/>
        <v>488881279533</v>
      </c>
      <c r="G13" s="12">
        <f t="shared" si="4"/>
        <v>1</v>
      </c>
      <c r="H13" s="15">
        <f>F13/D13</f>
        <v>586082.471318742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55825</v>
      </c>
      <c r="C16" s="7">
        <f aca="true" t="shared" si="5" ref="C16:C22">B16/B$24</f>
        <v>0.9552695973579288</v>
      </c>
      <c r="D16" s="6">
        <v>239139</v>
      </c>
      <c r="E16" s="7">
        <f aca="true" t="shared" si="6" ref="E16:E22">D16/D$24</f>
        <v>0.9513199350773344</v>
      </c>
      <c r="F16" s="20">
        <v>41695980285</v>
      </c>
      <c r="G16" s="7">
        <f aca="true" t="shared" si="7" ref="G16:G22">F16/F$24</f>
        <v>0.8229287881326806</v>
      </c>
      <c r="H16" s="20">
        <f aca="true" t="shared" si="8" ref="H16:H22">IF(D16=0,"-",+F16/D16)</f>
        <v>174358.76325066175</v>
      </c>
      <c r="J16" s="8"/>
      <c r="M16" s="1"/>
      <c r="N16" s="1"/>
    </row>
    <row r="17" spans="1:14" ht="12.75">
      <c r="A17" s="1" t="s">
        <v>6</v>
      </c>
      <c r="B17" s="6">
        <v>532</v>
      </c>
      <c r="C17" s="7">
        <f t="shared" si="5"/>
        <v>0.00910350964253324</v>
      </c>
      <c r="D17" s="6">
        <v>1454</v>
      </c>
      <c r="E17" s="7">
        <f t="shared" si="6"/>
        <v>0.005784163961555598</v>
      </c>
      <c r="F17" s="20">
        <v>704674555</v>
      </c>
      <c r="G17" s="7">
        <f t="shared" si="7"/>
        <v>0.01390774299129986</v>
      </c>
      <c r="H17" s="20">
        <f t="shared" si="8"/>
        <v>484645.4986244842</v>
      </c>
      <c r="J17" s="8"/>
      <c r="M17" s="1"/>
      <c r="N17" s="1"/>
    </row>
    <row r="18" spans="1:14" ht="12.75">
      <c r="A18" s="1" t="s">
        <v>7</v>
      </c>
      <c r="B18" s="6">
        <v>52</v>
      </c>
      <c r="C18" s="7">
        <f t="shared" si="5"/>
        <v>0.0008898167319769333</v>
      </c>
      <c r="D18" s="6">
        <v>120</v>
      </c>
      <c r="E18" s="7">
        <f t="shared" si="6"/>
        <v>0.0004773725415314111</v>
      </c>
      <c r="F18" s="20">
        <v>36141950</v>
      </c>
      <c r="G18" s="7">
        <f t="shared" si="7"/>
        <v>0.000713312192469345</v>
      </c>
      <c r="H18" s="20">
        <f t="shared" si="8"/>
        <v>301182.9166666667</v>
      </c>
      <c r="J18" s="8"/>
      <c r="M18" s="1"/>
      <c r="N18" s="1"/>
    </row>
    <row r="19" spans="1:14" ht="12.75">
      <c r="A19" s="1" t="s">
        <v>8</v>
      </c>
      <c r="B19" s="6">
        <v>175</v>
      </c>
      <c r="C19" s="7">
        <f t="shared" si="5"/>
        <v>0.002994575540306987</v>
      </c>
      <c r="D19" s="6">
        <v>841</v>
      </c>
      <c r="E19" s="7">
        <f t="shared" si="6"/>
        <v>0.0033455858952326396</v>
      </c>
      <c r="F19" s="20">
        <v>178036000</v>
      </c>
      <c r="G19" s="7">
        <f t="shared" si="7"/>
        <v>0.003513790747274906</v>
      </c>
      <c r="H19" s="20">
        <f t="shared" si="8"/>
        <v>211695.60047562426</v>
      </c>
      <c r="J19" s="8"/>
      <c r="M19" s="1"/>
      <c r="N19" s="1"/>
    </row>
    <row r="20" spans="1:14" ht="12.75">
      <c r="A20" s="1" t="s">
        <v>9</v>
      </c>
      <c r="B20" s="6">
        <v>1783</v>
      </c>
      <c r="C20" s="7">
        <f t="shared" si="5"/>
        <v>0.030510446790670612</v>
      </c>
      <c r="D20" s="6">
        <v>9674</v>
      </c>
      <c r="E20" s="7">
        <f t="shared" si="6"/>
        <v>0.03848418305645726</v>
      </c>
      <c r="F20" s="20">
        <v>7686308884</v>
      </c>
      <c r="G20" s="7">
        <f t="shared" si="7"/>
        <v>0.15170011142294879</v>
      </c>
      <c r="H20" s="20">
        <f t="shared" si="8"/>
        <v>794532.6528840191</v>
      </c>
      <c r="J20" s="8"/>
      <c r="M20" s="1"/>
      <c r="N20" s="1"/>
    </row>
    <row r="21" spans="1:14" ht="12.75">
      <c r="A21" s="1" t="s">
        <v>10</v>
      </c>
      <c r="B21" s="6">
        <v>13</v>
      </c>
      <c r="C21" s="7">
        <f t="shared" si="5"/>
        <v>0.00022245418299423331</v>
      </c>
      <c r="D21" s="6">
        <v>15</v>
      </c>
      <c r="E21" s="7">
        <f t="shared" si="6"/>
        <v>5.967156769142639E-05</v>
      </c>
      <c r="F21" s="20">
        <v>95915000</v>
      </c>
      <c r="G21" s="7">
        <f t="shared" si="7"/>
        <v>0.0018930173646053193</v>
      </c>
      <c r="H21" s="20">
        <f t="shared" si="8"/>
        <v>6394333.333333333</v>
      </c>
      <c r="J21" s="8"/>
      <c r="M21" s="1"/>
      <c r="N21" s="1"/>
    </row>
    <row r="22" spans="1:14" ht="12.75">
      <c r="A22" s="1" t="s">
        <v>11</v>
      </c>
      <c r="B22" s="6">
        <v>59</v>
      </c>
      <c r="C22" s="7">
        <f t="shared" si="5"/>
        <v>0.0010095997535892126</v>
      </c>
      <c r="D22" s="6">
        <v>133</v>
      </c>
      <c r="E22" s="7">
        <f t="shared" si="6"/>
        <v>0.000529087900197314</v>
      </c>
      <c r="F22" s="20">
        <v>270730000</v>
      </c>
      <c r="G22" s="7">
        <f t="shared" si="7"/>
        <v>0.005343237148721244</v>
      </c>
      <c r="H22" s="20">
        <f t="shared" si="8"/>
        <v>2035563.9097744361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58439</v>
      </c>
      <c r="C24" s="11">
        <f t="shared" si="9"/>
        <v>1.0000000000000002</v>
      </c>
      <c r="D24" s="10">
        <f t="shared" si="9"/>
        <v>251376</v>
      </c>
      <c r="E24" s="11">
        <f t="shared" si="9"/>
        <v>1</v>
      </c>
      <c r="F24" s="21">
        <f t="shared" si="9"/>
        <v>50667786674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93588</v>
      </c>
      <c r="C27" s="7">
        <f>B27/B$35</f>
        <v>0.8893661503373562</v>
      </c>
      <c r="D27" s="6">
        <v>510105</v>
      </c>
      <c r="E27" s="7">
        <f>D27/D$35</f>
        <v>0.8753035047831496</v>
      </c>
      <c r="F27" s="20">
        <v>128351284819</v>
      </c>
      <c r="G27" s="7">
        <f>F27/F$35</f>
        <v>0.2928966974102243</v>
      </c>
      <c r="H27" s="20">
        <f aca="true" t="shared" si="10" ref="H27:H33">IF(D27=0,"-",+F27/D27)</f>
        <v>251617.3823408906</v>
      </c>
      <c r="J27" s="8"/>
    </row>
    <row r="28" spans="1:10" ht="12.75">
      <c r="A28" s="1" t="s">
        <v>6</v>
      </c>
      <c r="B28" s="6">
        <v>1265</v>
      </c>
      <c r="C28" s="7">
        <f aca="true" t="shared" si="11" ref="C28:C33">B28/B$35</f>
        <v>0.012021286705312174</v>
      </c>
      <c r="D28" s="6">
        <v>3746</v>
      </c>
      <c r="E28" s="7">
        <f aca="true" t="shared" si="12" ref="E28:E33">D28/D$35</f>
        <v>0.006427866672386427</v>
      </c>
      <c r="F28" s="20">
        <v>9854025275</v>
      </c>
      <c r="G28" s="7">
        <f aca="true" t="shared" si="13" ref="G28:G33">F28/F$35</f>
        <v>0.022486813928777497</v>
      </c>
      <c r="H28" s="20">
        <f t="shared" si="10"/>
        <v>2630545.989054992</v>
      </c>
      <c r="J28" s="8"/>
    </row>
    <row r="29" spans="1:10" ht="12.75">
      <c r="A29" s="1" t="s">
        <v>7</v>
      </c>
      <c r="B29" s="6">
        <v>166</v>
      </c>
      <c r="C29" s="7">
        <f t="shared" si="11"/>
        <v>0.001577496911527131</v>
      </c>
      <c r="D29" s="6">
        <v>376</v>
      </c>
      <c r="E29" s="7">
        <f t="shared" si="12"/>
        <v>0.0006451889665823002</v>
      </c>
      <c r="F29" s="20">
        <v>837568626</v>
      </c>
      <c r="G29" s="7">
        <f t="shared" si="13"/>
        <v>0.0019113255060576077</v>
      </c>
      <c r="H29" s="20">
        <f t="shared" si="10"/>
        <v>2227576.1329787234</v>
      </c>
      <c r="J29" s="8"/>
    </row>
    <row r="30" spans="1:10" ht="12.75">
      <c r="A30" s="1" t="s">
        <v>8</v>
      </c>
      <c r="B30" s="6">
        <v>302</v>
      </c>
      <c r="C30" s="7">
        <f t="shared" si="11"/>
        <v>0.0028699040197662264</v>
      </c>
      <c r="D30" s="6">
        <v>2379</v>
      </c>
      <c r="E30" s="7">
        <f t="shared" si="12"/>
        <v>0.0040821929561151386</v>
      </c>
      <c r="F30" s="20">
        <v>2394686700</v>
      </c>
      <c r="G30" s="7">
        <f t="shared" si="13"/>
        <v>0.005464657613293794</v>
      </c>
      <c r="H30" s="20">
        <f t="shared" si="10"/>
        <v>1006593.8209331651</v>
      </c>
      <c r="J30" s="8"/>
    </row>
    <row r="31" spans="1:10" ht="12.75">
      <c r="A31" s="1" t="s">
        <v>9</v>
      </c>
      <c r="B31" s="6">
        <v>8421</v>
      </c>
      <c r="C31" s="7">
        <f t="shared" si="11"/>
        <v>0.08002470778295163</v>
      </c>
      <c r="D31" s="6">
        <v>62516</v>
      </c>
      <c r="E31" s="7">
        <f t="shared" si="12"/>
        <v>0.10727296126292309</v>
      </c>
      <c r="F31" s="20">
        <v>269860046022</v>
      </c>
      <c r="G31" s="7">
        <f t="shared" si="13"/>
        <v>0.6158186601269953</v>
      </c>
      <c r="H31" s="20">
        <f t="shared" si="10"/>
        <v>4316655.67249984</v>
      </c>
      <c r="J31" s="8"/>
    </row>
    <row r="32" spans="1:10" ht="12.75">
      <c r="A32" s="1" t="s">
        <v>10</v>
      </c>
      <c r="B32" s="6">
        <v>892</v>
      </c>
      <c r="C32" s="7">
        <f t="shared" si="11"/>
        <v>0.008476670151097595</v>
      </c>
      <c r="D32" s="6">
        <v>1504</v>
      </c>
      <c r="E32" s="7">
        <f t="shared" si="12"/>
        <v>0.0025807558663292008</v>
      </c>
      <c r="F32" s="20">
        <v>18651840000</v>
      </c>
      <c r="G32" s="7">
        <f t="shared" si="13"/>
        <v>0.042563363072897056</v>
      </c>
      <c r="H32" s="20">
        <f t="shared" si="10"/>
        <v>12401489.361702127</v>
      </c>
      <c r="J32" s="8"/>
    </row>
    <row r="33" spans="1:10" ht="12.75">
      <c r="A33" s="1" t="s">
        <v>11</v>
      </c>
      <c r="B33" s="6">
        <v>596</v>
      </c>
      <c r="C33" s="7">
        <f t="shared" si="11"/>
        <v>0.005663784091988976</v>
      </c>
      <c r="D33" s="6">
        <v>2149</v>
      </c>
      <c r="E33" s="7">
        <f t="shared" si="12"/>
        <v>0.0036875294925142635</v>
      </c>
      <c r="F33" s="20">
        <v>8264041417</v>
      </c>
      <c r="G33" s="7">
        <f t="shared" si="13"/>
        <v>0.01885848234175447</v>
      </c>
      <c r="H33" s="20">
        <f t="shared" si="10"/>
        <v>3845528.812005584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105230</v>
      </c>
      <c r="C35" s="11">
        <f t="shared" si="14"/>
        <v>1</v>
      </c>
      <c r="D35" s="10">
        <f t="shared" si="14"/>
        <v>582775</v>
      </c>
      <c r="E35" s="11">
        <f t="shared" si="14"/>
        <v>0.9999999999999999</v>
      </c>
      <c r="F35" s="21">
        <f t="shared" si="14"/>
        <v>438213492859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86648</v>
      </c>
      <c r="C38" s="7">
        <f aca="true" t="shared" si="15" ref="C38:C44">B38/B$46</f>
        <v>0.9058008133055959</v>
      </c>
      <c r="D38" s="6">
        <v>389597</v>
      </c>
      <c r="E38" s="7">
        <f aca="true" t="shared" si="16" ref="E38:E44">D38/D$46</f>
        <v>0.9189410396661973</v>
      </c>
      <c r="F38" s="20">
        <v>76311691837</v>
      </c>
      <c r="G38" s="7">
        <f aca="true" t="shared" si="17" ref="G38:G44">F38/F$46</f>
        <v>0.3255211476706087</v>
      </c>
      <c r="H38" s="20">
        <f aca="true" t="shared" si="18" ref="H38:H44">IF(D38=0,"-",+F38/D38)</f>
        <v>195873.40723106184</v>
      </c>
      <c r="J38" s="8"/>
      <c r="N38" s="1"/>
    </row>
    <row r="39" spans="1:14" ht="12.75">
      <c r="A39" s="1" t="s">
        <v>6</v>
      </c>
      <c r="B39" s="6">
        <v>1220</v>
      </c>
      <c r="C39" s="7">
        <f t="shared" si="15"/>
        <v>0.012753635308752967</v>
      </c>
      <c r="D39" s="6">
        <v>3192</v>
      </c>
      <c r="E39" s="7">
        <f t="shared" si="16"/>
        <v>0.007528958894997912</v>
      </c>
      <c r="F39" s="20">
        <v>6661026183</v>
      </c>
      <c r="G39" s="7">
        <f t="shared" si="17"/>
        <v>0.02841379656980457</v>
      </c>
      <c r="H39" s="20">
        <f t="shared" si="18"/>
        <v>2086787.6513157894</v>
      </c>
      <c r="J39" s="8"/>
      <c r="N39" s="1"/>
    </row>
    <row r="40" spans="1:14" ht="12.75">
      <c r="A40" s="1" t="s">
        <v>7</v>
      </c>
      <c r="B40" s="6">
        <v>165</v>
      </c>
      <c r="C40" s="7">
        <f t="shared" si="15"/>
        <v>0.0017248769065116717</v>
      </c>
      <c r="D40" s="6">
        <v>359</v>
      </c>
      <c r="E40" s="7">
        <f t="shared" si="16"/>
        <v>0.0008467720060476976</v>
      </c>
      <c r="F40" s="20">
        <v>557608626</v>
      </c>
      <c r="G40" s="7">
        <f t="shared" si="17"/>
        <v>0.0023785791602453214</v>
      </c>
      <c r="H40" s="20">
        <f t="shared" si="18"/>
        <v>1553227.3704735376</v>
      </c>
      <c r="J40" s="8"/>
      <c r="N40" s="1"/>
    </row>
    <row r="41" spans="1:14" ht="12.75">
      <c r="A41" s="1" t="s">
        <v>8</v>
      </c>
      <c r="B41" s="6">
        <v>288</v>
      </c>
      <c r="C41" s="7">
        <f t="shared" si="15"/>
        <v>0.0030106942368203723</v>
      </c>
      <c r="D41" s="6">
        <v>1661</v>
      </c>
      <c r="E41" s="7">
        <f t="shared" si="16"/>
        <v>0.003917794713217898</v>
      </c>
      <c r="F41" s="20">
        <v>1849530700</v>
      </c>
      <c r="G41" s="7">
        <f t="shared" si="17"/>
        <v>0.00788950345121444</v>
      </c>
      <c r="H41" s="20">
        <f t="shared" si="18"/>
        <v>1113504.3347381095</v>
      </c>
      <c r="J41" s="8"/>
      <c r="N41" s="1"/>
    </row>
    <row r="42" spans="1:14" ht="12.75">
      <c r="A42" s="1" t="s">
        <v>9</v>
      </c>
      <c r="B42" s="6">
        <v>6203</v>
      </c>
      <c r="C42" s="7">
        <f t="shared" si="15"/>
        <v>0.06484491788540545</v>
      </c>
      <c r="D42" s="6">
        <v>26749</v>
      </c>
      <c r="E42" s="7">
        <f t="shared" si="16"/>
        <v>0.06309276988793834</v>
      </c>
      <c r="F42" s="20">
        <v>131557227187</v>
      </c>
      <c r="G42" s="7">
        <f t="shared" si="17"/>
        <v>0.561180843293944</v>
      </c>
      <c r="H42" s="20">
        <f t="shared" si="18"/>
        <v>4918211.042917492</v>
      </c>
      <c r="J42" s="8"/>
      <c r="N42" s="1"/>
    </row>
    <row r="43" spans="1:14" ht="12.75">
      <c r="A43" s="1" t="s">
        <v>10</v>
      </c>
      <c r="B43" s="6">
        <v>860</v>
      </c>
      <c r="C43" s="7">
        <f t="shared" si="15"/>
        <v>0.0089902675127275</v>
      </c>
      <c r="D43" s="6">
        <v>1163</v>
      </c>
      <c r="E43" s="7">
        <f t="shared" si="16"/>
        <v>0.002743163908171232</v>
      </c>
      <c r="F43" s="20">
        <v>15084995000</v>
      </c>
      <c r="G43" s="7">
        <f t="shared" si="17"/>
        <v>0.06434773973422153</v>
      </c>
      <c r="H43" s="20">
        <f t="shared" si="18"/>
        <v>12970760.963026656</v>
      </c>
      <c r="J43" s="8"/>
      <c r="N43" s="1"/>
    </row>
    <row r="44" spans="1:14" ht="12.75">
      <c r="A44" s="1" t="s">
        <v>11</v>
      </c>
      <c r="B44" s="6">
        <v>275</v>
      </c>
      <c r="C44" s="7">
        <f t="shared" si="15"/>
        <v>0.0028747948441861194</v>
      </c>
      <c r="D44" s="6">
        <v>1242</v>
      </c>
      <c r="E44" s="7">
        <f t="shared" si="16"/>
        <v>0.002929500923429639</v>
      </c>
      <c r="F44" s="20">
        <v>2407211415</v>
      </c>
      <c r="G44" s="7">
        <f t="shared" si="17"/>
        <v>0.0102683901199614</v>
      </c>
      <c r="H44" s="20">
        <f t="shared" si="18"/>
        <v>1938173.4420289856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95659</v>
      </c>
      <c r="C46" s="11">
        <f t="shared" si="19"/>
        <v>0.9999999999999999</v>
      </c>
      <c r="D46" s="10">
        <f t="shared" si="19"/>
        <v>423963</v>
      </c>
      <c r="E46" s="11">
        <f t="shared" si="19"/>
        <v>0.9999999999999999</v>
      </c>
      <c r="F46" s="10">
        <f t="shared" si="19"/>
        <v>234429290948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75166</v>
      </c>
      <c r="C49" s="7">
        <f aca="true" t="shared" si="20" ref="C49:C55">B49/B$57</f>
        <v>0.8917123401428334</v>
      </c>
      <c r="D49" s="6">
        <v>120508</v>
      </c>
      <c r="E49" s="7">
        <f aca="true" t="shared" si="21" ref="E49:E55">D49/D$57</f>
        <v>0.7588091579981362</v>
      </c>
      <c r="F49" s="20">
        <v>52039592982</v>
      </c>
      <c r="G49" s="7">
        <f aca="true" t="shared" si="22" ref="G49:G55">F49/F$57</f>
        <v>0.2553661789971707</v>
      </c>
      <c r="H49" s="20">
        <f aca="true" t="shared" si="23" ref="H49:H55">IF(D49=0,"-",+F49/D49)</f>
        <v>431835.1726192452</v>
      </c>
      <c r="J49" s="8"/>
      <c r="N49" s="1"/>
    </row>
    <row r="50" spans="1:14" ht="12.75">
      <c r="A50" s="1" t="s">
        <v>6</v>
      </c>
      <c r="B50" s="6">
        <v>426</v>
      </c>
      <c r="C50" s="7">
        <f t="shared" si="20"/>
        <v>0.005053740479749449</v>
      </c>
      <c r="D50" s="6">
        <v>554</v>
      </c>
      <c r="E50" s="7">
        <f t="shared" si="21"/>
        <v>0.003488401380248344</v>
      </c>
      <c r="F50" s="20">
        <v>3192999092</v>
      </c>
      <c r="G50" s="7">
        <f t="shared" si="22"/>
        <v>0.01566853103458186</v>
      </c>
      <c r="H50" s="20">
        <f t="shared" si="23"/>
        <v>5763536.267148014</v>
      </c>
      <c r="J50" s="8"/>
      <c r="N50" s="1"/>
    </row>
    <row r="51" spans="1:14" ht="12.75">
      <c r="A51" s="1" t="s">
        <v>7</v>
      </c>
      <c r="B51" s="6">
        <v>15</v>
      </c>
      <c r="C51" s="7">
        <f t="shared" si="20"/>
        <v>0.00017794860844188199</v>
      </c>
      <c r="D51" s="6">
        <v>17</v>
      </c>
      <c r="E51" s="7">
        <f t="shared" si="21"/>
        <v>0.00010704480769715135</v>
      </c>
      <c r="F51" s="20">
        <v>279960000</v>
      </c>
      <c r="G51" s="7">
        <f t="shared" si="22"/>
        <v>0.0013738061997674812</v>
      </c>
      <c r="H51" s="20">
        <f t="shared" si="23"/>
        <v>16468235.294117646</v>
      </c>
      <c r="J51" s="8"/>
      <c r="N51" s="1"/>
    </row>
    <row r="52" spans="1:14" ht="12.75">
      <c r="A52" s="1" t="s">
        <v>8</v>
      </c>
      <c r="B52" s="6">
        <v>257</v>
      </c>
      <c r="C52" s="7">
        <f t="shared" si="20"/>
        <v>0.003048852824637578</v>
      </c>
      <c r="D52" s="6">
        <v>718</v>
      </c>
      <c r="E52" s="7">
        <f t="shared" si="21"/>
        <v>0.004521068936856157</v>
      </c>
      <c r="F52" s="20">
        <v>545156000</v>
      </c>
      <c r="G52" s="7">
        <f t="shared" si="22"/>
        <v>0.0026751632113174773</v>
      </c>
      <c r="H52" s="20">
        <f t="shared" si="23"/>
        <v>759270.1949860724</v>
      </c>
      <c r="J52" s="8"/>
      <c r="N52" s="1"/>
    </row>
    <row r="53" spans="1:14" ht="12.75">
      <c r="A53" s="1" t="s">
        <v>9</v>
      </c>
      <c r="B53" s="6">
        <v>7622</v>
      </c>
      <c r="C53" s="7">
        <f t="shared" si="20"/>
        <v>0.09042161956960164</v>
      </c>
      <c r="D53" s="6">
        <v>35767</v>
      </c>
      <c r="E53" s="7">
        <f t="shared" si="21"/>
        <v>0.2252159786414125</v>
      </c>
      <c r="F53" s="20">
        <v>138302818835</v>
      </c>
      <c r="G53" s="7">
        <f t="shared" si="22"/>
        <v>0.6786729174197806</v>
      </c>
      <c r="H53" s="20">
        <f t="shared" si="23"/>
        <v>3866771.5725389323</v>
      </c>
      <c r="J53" s="8"/>
      <c r="N53" s="1"/>
    </row>
    <row r="54" spans="1:14" ht="12.75">
      <c r="A54" s="1" t="s">
        <v>10</v>
      </c>
      <c r="B54" s="6">
        <v>274</v>
      </c>
      <c r="C54" s="7">
        <f t="shared" si="20"/>
        <v>0.003250527914205044</v>
      </c>
      <c r="D54" s="6">
        <v>341</v>
      </c>
      <c r="E54" s="7">
        <f t="shared" si="21"/>
        <v>0.002147192907336977</v>
      </c>
      <c r="F54" s="20">
        <v>3566845000</v>
      </c>
      <c r="G54" s="7">
        <f t="shared" si="22"/>
        <v>0.017503049630695964</v>
      </c>
      <c r="H54" s="20">
        <f t="shared" si="23"/>
        <v>10459956.011730205</v>
      </c>
      <c r="J54" s="8"/>
      <c r="N54" s="1"/>
    </row>
    <row r="55" spans="1:14" ht="12.75">
      <c r="A55" s="1" t="s">
        <v>11</v>
      </c>
      <c r="B55" s="6">
        <v>534</v>
      </c>
      <c r="C55" s="7">
        <f t="shared" si="20"/>
        <v>0.006334970460530998</v>
      </c>
      <c r="D55" s="6">
        <v>907</v>
      </c>
      <c r="E55" s="7">
        <f t="shared" si="21"/>
        <v>0.005711155328312722</v>
      </c>
      <c r="F55" s="20">
        <v>5856830002</v>
      </c>
      <c r="G55" s="7">
        <f t="shared" si="22"/>
        <v>0.02874035350668592</v>
      </c>
      <c r="H55" s="20">
        <f t="shared" si="23"/>
        <v>6457364.941565601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84294</v>
      </c>
      <c r="C57" s="11">
        <f t="shared" si="24"/>
        <v>1</v>
      </c>
      <c r="D57" s="10">
        <f t="shared" si="24"/>
        <v>158812</v>
      </c>
      <c r="E57" s="11">
        <f t="shared" si="24"/>
        <v>1</v>
      </c>
      <c r="F57" s="10">
        <f t="shared" si="24"/>
        <v>203784201911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2008-11-03T19:48:09Z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